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erd Brandes\Arbeitsverzeichnisse\ATSC\"/>
    </mc:Choice>
  </mc:AlternateContent>
  <bookViews>
    <workbookView xWindow="0" yWindow="0" windowWidth="8505" windowHeight="4065"/>
  </bookViews>
  <sheets>
    <sheet name="KONS952" sheetId="1" r:id="rId1"/>
  </sheets>
  <definedNames>
    <definedName name="_xlnm.Print_Titles" localSheetId="0">KONS952!$B:$B,KONS952!$4:$6</definedName>
  </definedNames>
  <calcPr calcId="162913"/>
</workbook>
</file>

<file path=xl/calcChain.xml><?xml version="1.0" encoding="utf-8"?>
<calcChain xmlns="http://schemas.openxmlformats.org/spreadsheetml/2006/main">
  <c r="C61" i="1" l="1"/>
  <c r="C36" i="1"/>
  <c r="C35" i="1"/>
  <c r="D64" i="1" l="1"/>
  <c r="E13" i="1" l="1"/>
  <c r="C40" i="1"/>
  <c r="E61" i="1"/>
  <c r="E33" i="1"/>
  <c r="C64" i="1"/>
  <c r="E62" i="1"/>
  <c r="D40" i="1" l="1"/>
  <c r="E52" i="1"/>
  <c r="E25" i="1"/>
  <c r="E27" i="1"/>
  <c r="E22" i="1"/>
  <c r="E57" i="1"/>
  <c r="E50" i="1"/>
  <c r="E26" i="1"/>
  <c r="F40" i="1"/>
  <c r="E48" i="1" l="1"/>
  <c r="G40" i="1" l="1"/>
  <c r="E36" i="1" l="1"/>
  <c r="E16" i="1"/>
  <c r="E23" i="1"/>
  <c r="E15" i="1"/>
  <c r="E17" i="1"/>
  <c r="E18" i="1"/>
  <c r="E19" i="1"/>
  <c r="E20" i="1"/>
  <c r="E21" i="1"/>
  <c r="E24" i="1"/>
  <c r="E28" i="1"/>
  <c r="E29" i="1"/>
  <c r="E30" i="1"/>
  <c r="E32" i="1"/>
  <c r="E34" i="1"/>
  <c r="E14" i="1"/>
  <c r="E37" i="1"/>
  <c r="E59" i="1"/>
  <c r="E35" i="1"/>
  <c r="E51" i="1"/>
  <c r="E49" i="1"/>
  <c r="E58" i="1"/>
  <c r="E54" i="1"/>
  <c r="E53" i="1"/>
  <c r="E45" i="1"/>
  <c r="E46" i="1"/>
  <c r="E47" i="1"/>
  <c r="E55" i="1"/>
  <c r="E56" i="1"/>
  <c r="E60" i="1"/>
  <c r="F64" i="1"/>
  <c r="G64" i="1"/>
  <c r="E31" i="1"/>
  <c r="E64" i="1" l="1"/>
  <c r="F66" i="1"/>
  <c r="E40" i="1"/>
  <c r="G66" i="1"/>
  <c r="C66" i="1"/>
  <c r="D66" i="1"/>
  <c r="E66" i="1" l="1"/>
</calcChain>
</file>

<file path=xl/sharedStrings.xml><?xml version="1.0" encoding="utf-8"?>
<sst xmlns="http://schemas.openxmlformats.org/spreadsheetml/2006/main" count="74" uniqueCount="72">
  <si>
    <t>Allg. Turn- u. Sportverein v. 1862 e.V.</t>
  </si>
  <si>
    <t>Kto.</t>
  </si>
  <si>
    <t>Bezeichnung</t>
  </si>
  <si>
    <t>Gewinn- u. Verlustrechng.</t>
  </si>
  <si>
    <t>KOSTEN</t>
  </si>
  <si>
    <t>Reisekosten</t>
  </si>
  <si>
    <t>Reparaturkosten</t>
  </si>
  <si>
    <t>Kfz.-Kosten</t>
  </si>
  <si>
    <t>Abg. Verbände</t>
  </si>
  <si>
    <t>Kosten f. Sportbetrieb</t>
  </si>
  <si>
    <t xml:space="preserve">Aufw. f. Veranst. </t>
  </si>
  <si>
    <t>Abschreibungen</t>
  </si>
  <si>
    <t>Versicherungen</t>
  </si>
  <si>
    <t>EINNAHMEN</t>
  </si>
  <si>
    <t>Beiträge/Aufnahmegebühren</t>
  </si>
  <si>
    <t>Spenden</t>
  </si>
  <si>
    <t>Werbeerträge</t>
  </si>
  <si>
    <t>Zinserträge</t>
  </si>
  <si>
    <t>Eintr.-Geld Jug.-Veranst.</t>
  </si>
  <si>
    <t>Einn. Kursgebühren</t>
  </si>
  <si>
    <t>Meldegelder</t>
  </si>
  <si>
    <t>Sonst. Kost.</t>
  </si>
  <si>
    <t>HAUSHALTSVORANSCHL.</t>
  </si>
  <si>
    <t>Zuschüsse, allgemein</t>
  </si>
  <si>
    <t>Werbung</t>
  </si>
  <si>
    <t>Bewirtungsk., Geschenke</t>
  </si>
  <si>
    <t>Raumkosten</t>
  </si>
  <si>
    <t>Gesamt</t>
  </si>
  <si>
    <t>Veranstaltungen</t>
  </si>
  <si>
    <t>Sportverein</t>
  </si>
  <si>
    <t>Geb. und Beiträge</t>
  </si>
  <si>
    <t>TEUR</t>
  </si>
  <si>
    <t>Zeitschriften, Bücher</t>
  </si>
  <si>
    <t>Ertr. nach dem AAG</t>
  </si>
  <si>
    <t>Gehälter/Übungsleitervergütungen</t>
  </si>
  <si>
    <t>,</t>
  </si>
  <si>
    <t>Mieten, Pachten: Sportstätten, Kop.</t>
  </si>
  <si>
    <t>Ergebnis</t>
  </si>
  <si>
    <t>Eintr. Veranstaltungen</t>
  </si>
  <si>
    <t>Bürobed., Tel., Porto, EDV</t>
  </si>
  <si>
    <t>Ertr. Sponsoring</t>
  </si>
  <si>
    <t>Sonstige Erträge</t>
  </si>
  <si>
    <t>Ertr. Reiseveranstaltungen</t>
  </si>
  <si>
    <t>Erl. Warenverkauf</t>
  </si>
  <si>
    <t>Erl. Vereinsfeste</t>
  </si>
  <si>
    <t>8510, 8520</t>
  </si>
  <si>
    <t>4000-4020</t>
  </si>
  <si>
    <t>Sportbekleidung</t>
  </si>
  <si>
    <t>4200-4250</t>
  </si>
  <si>
    <t>4510-4550</t>
  </si>
  <si>
    <t>Kosten f. Lehr- u. Jug.-Arbeit</t>
  </si>
  <si>
    <t>4610-4620</t>
  </si>
  <si>
    <t>Aufw. F. Vereinsfeste</t>
  </si>
  <si>
    <t>Aufw. F. Reisen</t>
  </si>
  <si>
    <t>4710-4715</t>
  </si>
  <si>
    <t>Druckschriften, Internetkosten</t>
  </si>
  <si>
    <t>4910-4935</t>
  </si>
  <si>
    <t>4960-4965</t>
  </si>
  <si>
    <t>4970-4980</t>
  </si>
  <si>
    <t>4100-4110</t>
  </si>
  <si>
    <t>Erlöse Vermietungen</t>
  </si>
  <si>
    <t>48xx</t>
  </si>
  <si>
    <t xml:space="preserve">Rücklage </t>
  </si>
  <si>
    <t>Versicherungsentschädigungen</t>
  </si>
  <si>
    <t>Rechts- und Beratungskosten</t>
  </si>
  <si>
    <t>a.o. Aufwand</t>
  </si>
  <si>
    <t>a.o. Erträge</t>
  </si>
  <si>
    <t>davon außerord./</t>
  </si>
  <si>
    <t>4900-4990</t>
  </si>
  <si>
    <t>2140, 2785</t>
  </si>
  <si>
    <t>Zinsen u. ähnl. Aufwendungen, Steuern</t>
  </si>
  <si>
    <t>Haushaltsabschluss 2021 / Haushaltsvoranschlag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</si>
</sst>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0\ &quot;DM&quot;;\-#,##0.00\ &quot;DM&quot;"/>
    <numFmt numFmtId="165" formatCode="&quot; DM&quot;#,##0.00_);\(&quot; DM&quot;#,##0.00\)"/>
    <numFmt numFmtId="166" formatCode="&quot; DM&quot;#,##0.00_);[Red]\(&quot; DM&quot;#,##0.00\)"/>
    <numFmt numFmtId="167" formatCode="[$€]#,##0.00_);[Red]\([$€]#,##0.00\)"/>
    <numFmt numFmtId="168" formatCode="#,##0.00\ [$€-1];[Red]#,##0.00\ [$€-1]"/>
    <numFmt numFmtId="169" formatCode="#,##0.00\ [$€-40A];\-#,##0.00\ [$€-40A]"/>
    <numFmt numFmtId="170" formatCode="#,##0.00\ [$€-407];[Red]#,##0.00\ [$€-407]"/>
    <numFmt numFmtId="171" formatCode="#,##0.00\ &quot;€&quot;"/>
    <numFmt numFmtId="172" formatCode="#,##0.00\ [$€-407]"/>
    <numFmt numFmtId="173" formatCode="0.0"/>
    <numFmt numFmtId="174" formatCode="#,##0.0_ ;\-#,##0.0\ "/>
    <numFmt numFmtId="175" formatCode="#,##0.00\ [$€-1]"/>
  </numFmts>
  <fonts count="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">
    <xf numFmtId="0" fontId="0" fillId="0" borderId="0" xfId="0"/>
    <xf numFmtId="165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168" fontId="2" fillId="0" borderId="0" xfId="1" applyNumberFormat="1" applyFont="1" applyFill="1" applyBorder="1" applyAlignment="1" applyProtection="1"/>
    <xf numFmtId="168" fontId="2" fillId="0" borderId="1" xfId="1" applyNumberFormat="1" applyFont="1" applyFill="1" applyBorder="1" applyAlignment="1" applyProtection="1"/>
    <xf numFmtId="168" fontId="2" fillId="0" borderId="2" xfId="1" applyNumberFormat="1" applyFont="1" applyFill="1" applyBorder="1" applyAlignment="1" applyProtection="1"/>
    <xf numFmtId="170" fontId="2" fillId="0" borderId="0" xfId="1" applyNumberFormat="1" applyFont="1" applyFill="1" applyBorder="1" applyAlignment="1" applyProtection="1"/>
    <xf numFmtId="170" fontId="2" fillId="0" borderId="1" xfId="1" applyNumberFormat="1" applyFont="1" applyFill="1" applyBorder="1" applyAlignment="1" applyProtection="1"/>
    <xf numFmtId="170" fontId="2" fillId="0" borderId="2" xfId="1" applyNumberFormat="1" applyFont="1" applyFill="1" applyBorder="1" applyAlignment="1" applyProtection="1"/>
    <xf numFmtId="171" fontId="2" fillId="0" borderId="0" xfId="0" applyNumberFormat="1" applyFont="1" applyFill="1" applyBorder="1" applyAlignment="1" applyProtection="1"/>
    <xf numFmtId="171" fontId="2" fillId="0" borderId="0" xfId="2" applyNumberFormat="1" applyFont="1" applyFill="1" applyBorder="1" applyAlignment="1" applyProtection="1"/>
    <xf numFmtId="171" fontId="2" fillId="0" borderId="1" xfId="2" applyNumberFormat="1" applyFont="1" applyFill="1" applyBorder="1" applyAlignment="1" applyProtection="1"/>
    <xf numFmtId="171" fontId="2" fillId="0" borderId="2" xfId="2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/>
    <xf numFmtId="173" fontId="2" fillId="0" borderId="0" xfId="0" applyNumberFormat="1" applyFont="1" applyFill="1" applyBorder="1" applyAlignment="1" applyProtection="1"/>
    <xf numFmtId="174" fontId="2" fillId="0" borderId="2" xfId="2" applyNumberFormat="1" applyFont="1" applyFill="1" applyBorder="1" applyAlignment="1" applyProtection="1"/>
    <xf numFmtId="172" fontId="3" fillId="0" borderId="2" xfId="1" applyNumberFormat="1" applyFont="1" applyFill="1" applyBorder="1" applyAlignment="1" applyProtection="1"/>
    <xf numFmtId="171" fontId="3" fillId="0" borderId="2" xfId="2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169" fontId="3" fillId="0" borderId="2" xfId="1" applyNumberFormat="1" applyFont="1" applyFill="1" applyBorder="1" applyAlignment="1" applyProtection="1"/>
    <xf numFmtId="175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pane xSplit="2" ySplit="6" topLeftCell="C31" activePane="bottomRight" state="frozen"/>
      <selection pane="topRight" activeCell="C1" sqref="C1"/>
      <selection pane="bottomLeft" activeCell="A8" sqref="A8"/>
      <selection pane="bottomRight" activeCell="G46" sqref="G46"/>
    </sheetView>
  </sheetViews>
  <sheetFormatPr baseColWidth="10" defaultColWidth="10" defaultRowHeight="12.75" x14ac:dyDescent="0.2"/>
  <cols>
    <col min="1" max="1" width="9.85546875" style="2" customWidth="1"/>
    <col min="2" max="2" width="32.85546875" style="2" customWidth="1"/>
    <col min="3" max="3" width="17" style="2" customWidth="1"/>
    <col min="4" max="4" width="17.42578125" style="2" customWidth="1"/>
    <col min="5" max="5" width="16.140625" style="2" customWidth="1"/>
    <col min="6" max="6" width="6" style="2" customWidth="1"/>
    <col min="7" max="7" width="17" style="2" customWidth="1"/>
    <col min="8" max="8" width="13.7109375" style="2" customWidth="1"/>
    <col min="9" max="16384" width="10" style="2"/>
  </cols>
  <sheetData>
    <row r="1" spans="1:8" x14ac:dyDescent="0.2">
      <c r="A1" s="3" t="s">
        <v>0</v>
      </c>
    </row>
    <row r="3" spans="1:8" x14ac:dyDescent="0.2">
      <c r="A3"/>
      <c r="B3" s="3" t="s">
        <v>71</v>
      </c>
    </row>
    <row r="4" spans="1:8" x14ac:dyDescent="0.2">
      <c r="B4" s="2" t="s">
        <v>35</v>
      </c>
      <c r="F4" s="7" t="s">
        <v>22</v>
      </c>
    </row>
    <row r="5" spans="1:8" x14ac:dyDescent="0.2">
      <c r="A5" s="3" t="s">
        <v>1</v>
      </c>
      <c r="B5" s="3" t="s">
        <v>2</v>
      </c>
      <c r="C5" s="4">
        <v>2021</v>
      </c>
      <c r="D5" s="4" t="s">
        <v>67</v>
      </c>
      <c r="E5" s="4">
        <v>2021</v>
      </c>
      <c r="F5" s="4">
        <v>2021</v>
      </c>
      <c r="G5" s="4">
        <v>2022</v>
      </c>
      <c r="H5" s="4"/>
    </row>
    <row r="6" spans="1:8" x14ac:dyDescent="0.2">
      <c r="C6" s="21" t="s">
        <v>27</v>
      </c>
      <c r="D6" s="10" t="s">
        <v>28</v>
      </c>
      <c r="E6" s="10" t="s">
        <v>29</v>
      </c>
      <c r="F6" s="22" t="s">
        <v>31</v>
      </c>
      <c r="G6" s="10"/>
    </row>
    <row r="7" spans="1:8" x14ac:dyDescent="0.2">
      <c r="D7" s="23"/>
    </row>
    <row r="9" spans="1:8" x14ac:dyDescent="0.2">
      <c r="B9" s="3" t="s">
        <v>3</v>
      </c>
      <c r="D9" s="17"/>
      <c r="E9" s="17"/>
    </row>
    <row r="10" spans="1:8" x14ac:dyDescent="0.2">
      <c r="D10" s="17"/>
      <c r="E10" s="17"/>
    </row>
    <row r="11" spans="1:8" x14ac:dyDescent="0.2">
      <c r="B11" s="5" t="s">
        <v>4</v>
      </c>
      <c r="D11" s="17"/>
      <c r="E11" s="17"/>
    </row>
    <row r="12" spans="1:8" x14ac:dyDescent="0.2">
      <c r="C12" s="1"/>
      <c r="D12" s="17"/>
      <c r="E12" s="17"/>
    </row>
    <row r="13" spans="1:8" x14ac:dyDescent="0.2">
      <c r="A13" s="2">
        <v>2000</v>
      </c>
      <c r="B13" s="2" t="s">
        <v>65</v>
      </c>
      <c r="C13" s="14"/>
      <c r="D13" s="17"/>
      <c r="E13" s="18">
        <f>C13-D13</f>
        <v>0</v>
      </c>
    </row>
    <row r="14" spans="1:8" x14ac:dyDescent="0.2">
      <c r="A14" s="2" t="s">
        <v>69</v>
      </c>
      <c r="B14" s="2" t="s">
        <v>70</v>
      </c>
      <c r="C14" s="14">
        <v>585.04999999999995</v>
      </c>
      <c r="D14" s="18"/>
      <c r="E14" s="18">
        <f>C14-D14</f>
        <v>585.04999999999995</v>
      </c>
      <c r="F14" s="25"/>
      <c r="G14" s="11"/>
    </row>
    <row r="15" spans="1:8" x14ac:dyDescent="0.2">
      <c r="A15" s="2" t="s">
        <v>46</v>
      </c>
      <c r="B15" s="2" t="s">
        <v>34</v>
      </c>
      <c r="C15" s="14">
        <v>104065.59</v>
      </c>
      <c r="D15" s="18"/>
      <c r="E15" s="18">
        <f>C15-D15</f>
        <v>104065.59</v>
      </c>
      <c r="F15" s="25">
        <v>125</v>
      </c>
      <c r="G15" s="11">
        <v>160000</v>
      </c>
      <c r="H15" s="18"/>
    </row>
    <row r="16" spans="1:8" x14ac:dyDescent="0.2">
      <c r="A16" s="2" t="s">
        <v>59</v>
      </c>
      <c r="B16" s="2" t="s">
        <v>5</v>
      </c>
      <c r="C16" s="14">
        <v>2477.1</v>
      </c>
      <c r="D16" s="18"/>
      <c r="E16" s="18">
        <f t="shared" ref="E16:E37" si="0">C16-D16</f>
        <v>2477.1</v>
      </c>
      <c r="F16" s="25">
        <v>2.5</v>
      </c>
      <c r="G16" s="11">
        <v>7000</v>
      </c>
      <c r="H16" s="18"/>
    </row>
    <row r="17" spans="1:8" x14ac:dyDescent="0.2">
      <c r="A17" s="2" t="s">
        <v>48</v>
      </c>
      <c r="B17" s="2" t="s">
        <v>26</v>
      </c>
      <c r="C17" s="14">
        <v>7627.42</v>
      </c>
      <c r="D17" s="18"/>
      <c r="E17" s="18">
        <f t="shared" si="0"/>
        <v>7627.42</v>
      </c>
      <c r="F17" s="25">
        <v>8.1</v>
      </c>
      <c r="G17" s="11">
        <v>7000</v>
      </c>
      <c r="H17" s="18"/>
    </row>
    <row r="18" spans="1:8" x14ac:dyDescent="0.2">
      <c r="A18" s="2">
        <v>4360</v>
      </c>
      <c r="B18" s="2" t="s">
        <v>12</v>
      </c>
      <c r="C18" s="14">
        <v>2276.46</v>
      </c>
      <c r="D18" s="18"/>
      <c r="E18" s="18">
        <f t="shared" si="0"/>
        <v>2276.46</v>
      </c>
      <c r="F18" s="25">
        <v>2.2000000000000002</v>
      </c>
      <c r="G18" s="11">
        <v>2200</v>
      </c>
      <c r="H18" s="18"/>
    </row>
    <row r="19" spans="1:8" x14ac:dyDescent="0.2">
      <c r="A19" s="2">
        <v>4380</v>
      </c>
      <c r="B19" s="2" t="s">
        <v>30</v>
      </c>
      <c r="C19" s="14">
        <v>138.41999999999999</v>
      </c>
      <c r="D19" s="18"/>
      <c r="E19" s="18">
        <f t="shared" si="0"/>
        <v>138.41999999999999</v>
      </c>
      <c r="F19" s="25"/>
      <c r="G19" s="11"/>
      <c r="H19" s="18"/>
    </row>
    <row r="20" spans="1:8" x14ac:dyDescent="0.2">
      <c r="A20" s="2" t="s">
        <v>49</v>
      </c>
      <c r="B20" s="2" t="s">
        <v>7</v>
      </c>
      <c r="C20" s="14"/>
      <c r="D20" s="18"/>
      <c r="E20" s="18">
        <f t="shared" si="0"/>
        <v>0</v>
      </c>
      <c r="F20" s="25"/>
      <c r="G20" s="11"/>
      <c r="H20" s="18"/>
    </row>
    <row r="21" spans="1:8" x14ac:dyDescent="0.2">
      <c r="A21" s="2">
        <v>4600</v>
      </c>
      <c r="B21" s="2" t="s">
        <v>9</v>
      </c>
      <c r="C21" s="14">
        <v>8127.06</v>
      </c>
      <c r="D21" s="18"/>
      <c r="E21" s="18">
        <f t="shared" si="0"/>
        <v>8127.06</v>
      </c>
      <c r="F21" s="25">
        <v>11.5</v>
      </c>
      <c r="G21" s="11">
        <v>13000</v>
      </c>
      <c r="H21" s="18"/>
    </row>
    <row r="22" spans="1:8" x14ac:dyDescent="0.2">
      <c r="A22" s="2">
        <v>4630</v>
      </c>
      <c r="B22" s="2" t="s">
        <v>50</v>
      </c>
      <c r="C22" s="14"/>
      <c r="D22" s="18"/>
      <c r="E22" s="18">
        <f t="shared" si="0"/>
        <v>0</v>
      </c>
      <c r="F22" s="25"/>
      <c r="G22" s="11"/>
      <c r="H22" s="18"/>
    </row>
    <row r="23" spans="1:8" x14ac:dyDescent="0.2">
      <c r="A23" s="2" t="s">
        <v>51</v>
      </c>
      <c r="B23" s="2" t="s">
        <v>8</v>
      </c>
      <c r="C23" s="14">
        <v>14971.75</v>
      </c>
      <c r="D23" s="18"/>
      <c r="E23" s="18">
        <f t="shared" si="0"/>
        <v>14971.75</v>
      </c>
      <c r="F23" s="25">
        <v>14</v>
      </c>
      <c r="G23" s="11">
        <v>14000</v>
      </c>
      <c r="H23" s="18"/>
    </row>
    <row r="24" spans="1:8" x14ac:dyDescent="0.2">
      <c r="A24" s="2">
        <v>4640</v>
      </c>
      <c r="B24" s="2" t="s">
        <v>10</v>
      </c>
      <c r="C24" s="14"/>
      <c r="D24" s="18"/>
      <c r="E24" s="18">
        <f t="shared" si="0"/>
        <v>0</v>
      </c>
      <c r="F24" s="25">
        <v>1</v>
      </c>
      <c r="G24" s="11">
        <v>9000</v>
      </c>
      <c r="H24" s="18"/>
    </row>
    <row r="25" spans="1:8" x14ac:dyDescent="0.2">
      <c r="A25" s="2">
        <v>4650</v>
      </c>
      <c r="B25" s="2" t="s">
        <v>52</v>
      </c>
      <c r="C25" s="14">
        <v>571.45000000000005</v>
      </c>
      <c r="D25" s="18"/>
      <c r="E25" s="18">
        <f t="shared" si="0"/>
        <v>571.45000000000005</v>
      </c>
      <c r="F25" s="25"/>
      <c r="G25" s="11"/>
      <c r="H25" s="18"/>
    </row>
    <row r="26" spans="1:8" x14ac:dyDescent="0.2">
      <c r="A26" s="2">
        <v>4665</v>
      </c>
      <c r="B26" s="2" t="s">
        <v>47</v>
      </c>
      <c r="C26" s="14"/>
      <c r="D26" s="18"/>
      <c r="E26" s="18">
        <f>C26-D26</f>
        <v>0</v>
      </c>
      <c r="F26" s="25"/>
      <c r="G26" s="11"/>
      <c r="H26" s="18"/>
    </row>
    <row r="27" spans="1:8" x14ac:dyDescent="0.2">
      <c r="A27" s="2">
        <v>4666</v>
      </c>
      <c r="B27" s="2" t="s">
        <v>53</v>
      </c>
      <c r="C27" s="14"/>
      <c r="D27" s="18"/>
      <c r="E27" s="18">
        <f t="shared" si="0"/>
        <v>0</v>
      </c>
      <c r="F27" s="25"/>
      <c r="G27" s="11"/>
      <c r="H27" s="18"/>
    </row>
    <row r="28" spans="1:8" x14ac:dyDescent="0.2">
      <c r="A28" s="2">
        <v>4700</v>
      </c>
      <c r="B28" s="2" t="s">
        <v>24</v>
      </c>
      <c r="C28" s="14">
        <v>585.39</v>
      </c>
      <c r="D28" s="18"/>
      <c r="E28" s="18">
        <f t="shared" si="0"/>
        <v>585.39</v>
      </c>
      <c r="F28" s="25">
        <v>0.5</v>
      </c>
      <c r="G28" s="11"/>
      <c r="H28" s="18"/>
    </row>
    <row r="29" spans="1:8" x14ac:dyDescent="0.2">
      <c r="A29" s="2" t="s">
        <v>54</v>
      </c>
      <c r="B29" s="2" t="s">
        <v>55</v>
      </c>
      <c r="C29" s="14">
        <v>955.08</v>
      </c>
      <c r="D29" s="18"/>
      <c r="E29" s="18">
        <f t="shared" si="0"/>
        <v>955.08</v>
      </c>
      <c r="F29" s="25">
        <v>2.5</v>
      </c>
      <c r="G29" s="11">
        <v>3500</v>
      </c>
      <c r="H29" s="18"/>
    </row>
    <row r="30" spans="1:8" x14ac:dyDescent="0.2">
      <c r="A30" s="2">
        <v>4800</v>
      </c>
      <c r="B30" s="2" t="s">
        <v>6</v>
      </c>
      <c r="C30" s="14">
        <v>171.16</v>
      </c>
      <c r="D30" s="18"/>
      <c r="E30" s="18">
        <f t="shared" si="0"/>
        <v>171.16</v>
      </c>
      <c r="F30" s="25">
        <v>1</v>
      </c>
      <c r="G30" s="11">
        <v>1000</v>
      </c>
      <c r="H30" s="18"/>
    </row>
    <row r="31" spans="1:8" x14ac:dyDescent="0.2">
      <c r="A31" s="2" t="s">
        <v>56</v>
      </c>
      <c r="B31" s="2" t="s">
        <v>39</v>
      </c>
      <c r="C31" s="14">
        <v>5631.41</v>
      </c>
      <c r="D31" s="18"/>
      <c r="E31" s="18">
        <f t="shared" si="0"/>
        <v>5631.41</v>
      </c>
      <c r="F31" s="25">
        <v>8.5</v>
      </c>
      <c r="G31" s="11">
        <v>8500</v>
      </c>
      <c r="H31" s="18"/>
    </row>
    <row r="32" spans="1:8" x14ac:dyDescent="0.2">
      <c r="A32" s="2">
        <v>4940</v>
      </c>
      <c r="B32" s="2" t="s">
        <v>32</v>
      </c>
      <c r="C32" s="14">
        <v>617.20000000000005</v>
      </c>
      <c r="D32" s="18"/>
      <c r="E32" s="18">
        <f t="shared" si="0"/>
        <v>617.20000000000005</v>
      </c>
      <c r="F32" s="25">
        <v>0.8</v>
      </c>
      <c r="G32" s="11">
        <v>750</v>
      </c>
      <c r="H32" s="18"/>
    </row>
    <row r="33" spans="1:9" x14ac:dyDescent="0.2">
      <c r="A33" s="2">
        <v>4950</v>
      </c>
      <c r="B33" s="2" t="s">
        <v>64</v>
      </c>
      <c r="C33" s="14"/>
      <c r="D33" s="18"/>
      <c r="E33" s="18">
        <f t="shared" si="0"/>
        <v>0</v>
      </c>
      <c r="F33" s="25"/>
      <c r="G33" s="11"/>
      <c r="H33" s="18"/>
    </row>
    <row r="34" spans="1:9" x14ac:dyDescent="0.2">
      <c r="A34" s="2" t="s">
        <v>57</v>
      </c>
      <c r="B34" s="2" t="s">
        <v>36</v>
      </c>
      <c r="C34" s="14">
        <v>2163.1799999999998</v>
      </c>
      <c r="D34" s="18"/>
      <c r="E34" s="18">
        <f t="shared" si="0"/>
        <v>2163.1799999999998</v>
      </c>
      <c r="F34" s="25">
        <v>22</v>
      </c>
      <c r="G34" s="11">
        <v>50000</v>
      </c>
      <c r="H34" s="18"/>
    </row>
    <row r="35" spans="1:9" x14ac:dyDescent="0.2">
      <c r="A35" s="2" t="s">
        <v>58</v>
      </c>
      <c r="B35" s="2" t="s">
        <v>25</v>
      </c>
      <c r="C35" s="14">
        <f>983.75+1461.27</f>
        <v>2445.02</v>
      </c>
      <c r="D35" s="18"/>
      <c r="E35" s="18">
        <f t="shared" si="0"/>
        <v>2445.02</v>
      </c>
      <c r="F35" s="25">
        <v>2</v>
      </c>
      <c r="G35" s="11">
        <v>2000</v>
      </c>
      <c r="H35" s="18"/>
    </row>
    <row r="36" spans="1:9" x14ac:dyDescent="0.2">
      <c r="A36" s="33" t="s">
        <v>68</v>
      </c>
      <c r="B36" s="2" t="s">
        <v>21</v>
      </c>
      <c r="C36" s="14">
        <f>198+20.7</f>
        <v>218.7</v>
      </c>
      <c r="D36" s="18"/>
      <c r="E36" s="18">
        <f t="shared" si="0"/>
        <v>218.7</v>
      </c>
      <c r="F36" s="25">
        <v>0.7</v>
      </c>
      <c r="G36" s="11">
        <v>750</v>
      </c>
      <c r="H36" s="18"/>
    </row>
    <row r="37" spans="1:9" x14ac:dyDescent="0.2">
      <c r="A37" s="2" t="s">
        <v>61</v>
      </c>
      <c r="B37" s="2" t="s">
        <v>11</v>
      </c>
      <c r="C37" s="14">
        <v>11604</v>
      </c>
      <c r="D37" s="18"/>
      <c r="E37" s="18">
        <f t="shared" si="0"/>
        <v>11604</v>
      </c>
      <c r="F37" s="25">
        <v>8</v>
      </c>
      <c r="G37" s="11">
        <v>8000</v>
      </c>
      <c r="H37" s="18"/>
    </row>
    <row r="38" spans="1:9" x14ac:dyDescent="0.2">
      <c r="C38" s="32"/>
      <c r="D38" s="18"/>
      <c r="E38" s="18"/>
      <c r="F38" s="25"/>
      <c r="G38" s="31"/>
      <c r="H38" s="18"/>
    </row>
    <row r="39" spans="1:9" x14ac:dyDescent="0.2">
      <c r="B39" s="2" t="s">
        <v>62</v>
      </c>
      <c r="C39" s="15"/>
      <c r="D39" s="19"/>
      <c r="E39" s="19"/>
      <c r="F39" s="6"/>
      <c r="G39" s="12"/>
      <c r="H39" s="11"/>
    </row>
    <row r="40" spans="1:9" ht="13.5" thickBot="1" x14ac:dyDescent="0.25">
      <c r="B40" s="2" t="s">
        <v>4</v>
      </c>
      <c r="C40" s="16">
        <f>SUM(C13:C39)</f>
        <v>165231.44000000003</v>
      </c>
      <c r="D40" s="20">
        <f>SUM(D13:D39)</f>
        <v>0</v>
      </c>
      <c r="E40" s="20">
        <f>SUM(E14:E39)</f>
        <v>165231.44000000003</v>
      </c>
      <c r="F40" s="26">
        <f>SUM(F14:F39)</f>
        <v>210.29999999999998</v>
      </c>
      <c r="G40" s="13">
        <f>SUM(G14:G39)</f>
        <v>286700</v>
      </c>
      <c r="H40" s="11"/>
    </row>
    <row r="41" spans="1:9" ht="13.5" thickTop="1" x14ac:dyDescent="0.2">
      <c r="C41" s="14"/>
      <c r="D41" s="18"/>
      <c r="E41" s="18"/>
      <c r="G41" s="11"/>
      <c r="H41" s="18"/>
    </row>
    <row r="42" spans="1:9" x14ac:dyDescent="0.2">
      <c r="C42" s="14"/>
      <c r="D42" s="18"/>
      <c r="E42" s="18"/>
      <c r="G42" s="11"/>
      <c r="H42" s="18"/>
    </row>
    <row r="43" spans="1:9" x14ac:dyDescent="0.2">
      <c r="B43" s="5" t="s">
        <v>13</v>
      </c>
      <c r="C43" s="14"/>
      <c r="D43" s="18"/>
      <c r="E43" s="18"/>
      <c r="G43" s="11"/>
      <c r="H43" s="18"/>
      <c r="I43" s="14"/>
    </row>
    <row r="44" spans="1:9" x14ac:dyDescent="0.2">
      <c r="C44" s="14"/>
      <c r="D44" s="18"/>
      <c r="E44" s="18"/>
      <c r="G44" s="11"/>
      <c r="H44" s="18"/>
    </row>
    <row r="45" spans="1:9" x14ac:dyDescent="0.2">
      <c r="A45" s="2">
        <v>8000</v>
      </c>
      <c r="B45" s="2" t="s">
        <v>14</v>
      </c>
      <c r="C45" s="14">
        <v>166758.85999999999</v>
      </c>
      <c r="D45" s="18"/>
      <c r="E45" s="18">
        <f>C45-D45</f>
        <v>166758.85999999999</v>
      </c>
      <c r="F45" s="25">
        <v>150</v>
      </c>
      <c r="G45" s="11">
        <v>175000</v>
      </c>
      <c r="H45" s="18"/>
    </row>
    <row r="46" spans="1:9" x14ac:dyDescent="0.2">
      <c r="A46" s="2">
        <v>8200</v>
      </c>
      <c r="B46" s="2" t="s">
        <v>15</v>
      </c>
      <c r="C46" s="14">
        <v>394</v>
      </c>
      <c r="D46" s="18"/>
      <c r="E46" s="18">
        <f t="shared" ref="E46:E62" si="1">C46-D46</f>
        <v>394</v>
      </c>
      <c r="F46" s="25"/>
      <c r="G46" s="11">
        <v>1200</v>
      </c>
      <c r="H46" s="18"/>
    </row>
    <row r="47" spans="1:9" x14ac:dyDescent="0.2">
      <c r="A47" s="2">
        <v>8300</v>
      </c>
      <c r="B47" s="2" t="s">
        <v>16</v>
      </c>
      <c r="C47" s="14"/>
      <c r="D47" s="18"/>
      <c r="E47" s="18">
        <f t="shared" si="1"/>
        <v>0</v>
      </c>
      <c r="F47" s="25"/>
      <c r="G47" s="11"/>
      <c r="H47" s="18"/>
    </row>
    <row r="48" spans="1:9" x14ac:dyDescent="0.2">
      <c r="A48" s="2">
        <v>8350</v>
      </c>
      <c r="B48" s="2" t="s">
        <v>40</v>
      </c>
      <c r="C48" s="14"/>
      <c r="D48" s="18"/>
      <c r="E48" s="18">
        <f t="shared" si="1"/>
        <v>0</v>
      </c>
      <c r="F48" s="25"/>
      <c r="G48" s="11"/>
      <c r="H48" s="18"/>
    </row>
    <row r="49" spans="1:8" x14ac:dyDescent="0.2">
      <c r="A49" s="2">
        <v>8340</v>
      </c>
      <c r="B49" s="2" t="s">
        <v>18</v>
      </c>
      <c r="C49" s="14"/>
      <c r="D49" s="24"/>
      <c r="E49" s="18">
        <f t="shared" si="1"/>
        <v>0</v>
      </c>
      <c r="F49" s="25"/>
      <c r="G49" s="11"/>
      <c r="H49" s="18"/>
    </row>
    <row r="50" spans="1:8" x14ac:dyDescent="0.2">
      <c r="A50" s="2">
        <v>8405</v>
      </c>
      <c r="B50" s="2" t="s">
        <v>42</v>
      </c>
      <c r="C50" s="14"/>
      <c r="D50" s="24"/>
      <c r="E50" s="18">
        <f t="shared" si="1"/>
        <v>0</v>
      </c>
      <c r="F50" s="25"/>
      <c r="G50" s="11"/>
      <c r="H50" s="18"/>
    </row>
    <row r="51" spans="1:8" x14ac:dyDescent="0.2">
      <c r="A51" s="2">
        <v>8410</v>
      </c>
      <c r="B51" s="2" t="s">
        <v>44</v>
      </c>
      <c r="C51" s="14"/>
      <c r="D51" s="24"/>
      <c r="E51" s="18">
        <f>C51-D51</f>
        <v>0</v>
      </c>
      <c r="F51" s="25"/>
      <c r="G51" s="11"/>
      <c r="H51" s="18"/>
    </row>
    <row r="52" spans="1:8" x14ac:dyDescent="0.2">
      <c r="A52" s="2">
        <v>8415</v>
      </c>
      <c r="B52" s="2" t="s">
        <v>43</v>
      </c>
      <c r="C52" s="14"/>
      <c r="D52" s="24"/>
      <c r="E52" s="18">
        <f>C52-D52</f>
        <v>0</v>
      </c>
      <c r="F52" s="25"/>
      <c r="G52" s="11"/>
      <c r="H52" s="18"/>
    </row>
    <row r="53" spans="1:8" x14ac:dyDescent="0.2">
      <c r="A53" s="2">
        <v>8420</v>
      </c>
      <c r="B53" s="2" t="s">
        <v>19</v>
      </c>
      <c r="C53" s="14">
        <v>535</v>
      </c>
      <c r="D53" s="18"/>
      <c r="E53" s="18">
        <f t="shared" si="1"/>
        <v>535</v>
      </c>
      <c r="F53" s="25"/>
      <c r="G53" s="11">
        <v>2000</v>
      </c>
      <c r="H53" s="18"/>
    </row>
    <row r="54" spans="1:8" x14ac:dyDescent="0.2">
      <c r="A54" s="2">
        <v>8430</v>
      </c>
      <c r="B54" s="2" t="s">
        <v>20</v>
      </c>
      <c r="C54" s="14">
        <v>344</v>
      </c>
      <c r="D54" s="18"/>
      <c r="E54" s="18">
        <f t="shared" si="1"/>
        <v>344</v>
      </c>
      <c r="F54" s="25"/>
      <c r="G54" s="11"/>
      <c r="H54" s="18"/>
    </row>
    <row r="55" spans="1:8" x14ac:dyDescent="0.2">
      <c r="A55" s="2">
        <v>8435</v>
      </c>
      <c r="B55" s="2" t="s">
        <v>38</v>
      </c>
      <c r="C55" s="14"/>
      <c r="D55" s="18"/>
      <c r="E55" s="18">
        <f t="shared" si="1"/>
        <v>0</v>
      </c>
      <c r="F55" s="25"/>
      <c r="G55" s="11"/>
      <c r="H55" s="18"/>
    </row>
    <row r="56" spans="1:8" x14ac:dyDescent="0.2">
      <c r="A56" s="2">
        <v>8500</v>
      </c>
      <c r="B56" s="2" t="s">
        <v>23</v>
      </c>
      <c r="C56" s="14">
        <v>21021.59</v>
      </c>
      <c r="D56" s="18"/>
      <c r="E56" s="18">
        <f t="shared" si="1"/>
        <v>21021.59</v>
      </c>
      <c r="F56" s="25">
        <v>50</v>
      </c>
      <c r="G56" s="11">
        <v>70000</v>
      </c>
      <c r="H56" s="18"/>
    </row>
    <row r="57" spans="1:8" x14ac:dyDescent="0.2">
      <c r="A57" s="2">
        <v>8590</v>
      </c>
      <c r="B57" s="2" t="s">
        <v>60</v>
      </c>
      <c r="C57" s="14"/>
      <c r="D57" s="18"/>
      <c r="E57" s="18">
        <f t="shared" si="1"/>
        <v>0</v>
      </c>
      <c r="F57" s="25"/>
      <c r="G57" s="11"/>
      <c r="H57" s="18"/>
    </row>
    <row r="58" spans="1:8" x14ac:dyDescent="0.2">
      <c r="A58" s="2" t="s">
        <v>45</v>
      </c>
      <c r="B58" s="2" t="s">
        <v>33</v>
      </c>
      <c r="C58" s="14">
        <v>44.6</v>
      </c>
      <c r="D58" s="18"/>
      <c r="E58" s="18">
        <f t="shared" si="1"/>
        <v>44.6</v>
      </c>
      <c r="F58" s="25"/>
      <c r="G58" s="11">
        <v>3500</v>
      </c>
      <c r="H58" s="18"/>
    </row>
    <row r="59" spans="1:8" x14ac:dyDescent="0.2">
      <c r="A59" s="2">
        <v>8600</v>
      </c>
      <c r="B59" s="2" t="s">
        <v>41</v>
      </c>
      <c r="C59" s="14"/>
      <c r="D59" s="18"/>
      <c r="E59" s="18">
        <f t="shared" si="1"/>
        <v>0</v>
      </c>
      <c r="F59" s="25">
        <v>0.3</v>
      </c>
      <c r="G59" s="11">
        <v>300</v>
      </c>
      <c r="H59" s="18"/>
    </row>
    <row r="60" spans="1:8" x14ac:dyDescent="0.2">
      <c r="A60" s="2">
        <v>8650</v>
      </c>
      <c r="B60" s="2" t="s">
        <v>17</v>
      </c>
      <c r="C60" s="14">
        <v>6</v>
      </c>
      <c r="D60" s="18"/>
      <c r="E60" s="18">
        <f t="shared" si="1"/>
        <v>6</v>
      </c>
      <c r="F60" s="25"/>
      <c r="G60" s="11"/>
      <c r="H60" s="18"/>
    </row>
    <row r="61" spans="1:8" x14ac:dyDescent="0.2">
      <c r="A61" s="2">
        <v>2500</v>
      </c>
      <c r="B61" s="2" t="s">
        <v>66</v>
      </c>
      <c r="C61" s="14">
        <f>52.61+1000</f>
        <v>1052.6099999999999</v>
      </c>
      <c r="D61" s="18"/>
      <c r="E61" s="18">
        <f t="shared" si="1"/>
        <v>1052.6099999999999</v>
      </c>
      <c r="F61" s="25"/>
      <c r="G61" s="11"/>
      <c r="H61" s="18"/>
    </row>
    <row r="62" spans="1:8" x14ac:dyDescent="0.2">
      <c r="A62" s="2">
        <v>2742</v>
      </c>
      <c r="B62" s="2" t="s">
        <v>63</v>
      </c>
      <c r="C62" s="14"/>
      <c r="D62" s="18"/>
      <c r="E62" s="18">
        <f t="shared" si="1"/>
        <v>0</v>
      </c>
      <c r="F62" s="25"/>
      <c r="G62" s="11"/>
      <c r="H62" s="18"/>
    </row>
    <row r="63" spans="1:8" x14ac:dyDescent="0.2">
      <c r="C63" s="15"/>
      <c r="D63" s="19"/>
      <c r="E63" s="19"/>
      <c r="F63" s="6"/>
      <c r="G63" s="12"/>
      <c r="H63" s="18"/>
    </row>
    <row r="64" spans="1:8" ht="13.5" thickBot="1" x14ac:dyDescent="0.25">
      <c r="B64" s="2" t="s">
        <v>13</v>
      </c>
      <c r="C64" s="16">
        <f>SUM(C45:C62)</f>
        <v>190156.65999999997</v>
      </c>
      <c r="D64" s="20">
        <f>SUM(D45:D61)</f>
        <v>0</v>
      </c>
      <c r="E64" s="20">
        <f>SUM(E45:E62)</f>
        <v>190156.65999999997</v>
      </c>
      <c r="F64" s="26">
        <f>SUM(F45:F60)</f>
        <v>200.3</v>
      </c>
      <c r="G64" s="13">
        <f>SUM(G45:G60)</f>
        <v>252000</v>
      </c>
      <c r="H64" s="18"/>
    </row>
    <row r="65" spans="2:8" ht="13.5" thickTop="1" x14ac:dyDescent="0.2">
      <c r="C65" s="14"/>
      <c r="D65" s="18"/>
      <c r="E65" s="18"/>
      <c r="G65" s="11"/>
      <c r="H65" s="18"/>
    </row>
    <row r="66" spans="2:8" ht="13.5" thickBot="1" x14ac:dyDescent="0.25">
      <c r="B66" s="2" t="s">
        <v>37</v>
      </c>
      <c r="C66" s="27">
        <f>C64-C40</f>
        <v>24925.219999999943</v>
      </c>
      <c r="D66" s="28">
        <f>D64-D40</f>
        <v>0</v>
      </c>
      <c r="E66" s="28">
        <f>E64-E40</f>
        <v>24925.219999999943</v>
      </c>
      <c r="F66" s="29">
        <f>F64-F40</f>
        <v>-9.9999999999999716</v>
      </c>
      <c r="G66" s="30">
        <f>G64-G40</f>
        <v>-34700</v>
      </c>
      <c r="H66" s="18"/>
    </row>
    <row r="67" spans="2:8" ht="13.5" thickTop="1" x14ac:dyDescent="0.2">
      <c r="C67" s="14"/>
      <c r="D67" s="18"/>
      <c r="E67" s="18"/>
      <c r="G67" s="11"/>
      <c r="H67" s="18"/>
    </row>
    <row r="68" spans="2:8" x14ac:dyDescent="0.2">
      <c r="C68" s="14"/>
      <c r="D68" s="14"/>
      <c r="F68" s="9"/>
      <c r="G68" s="8"/>
      <c r="H68" s="18"/>
    </row>
    <row r="69" spans="2:8" x14ac:dyDescent="0.2">
      <c r="C69" s="14"/>
      <c r="D69" s="14"/>
      <c r="E69" s="1"/>
      <c r="F69" s="9"/>
      <c r="G69" s="1"/>
    </row>
    <row r="70" spans="2:8" x14ac:dyDescent="0.2">
      <c r="C70" s="1"/>
      <c r="D70" s="14"/>
      <c r="E70" s="1"/>
      <c r="G70" s="1"/>
    </row>
    <row r="71" spans="2:8" x14ac:dyDescent="0.2">
      <c r="C71" s="24"/>
      <c r="D71" s="14"/>
      <c r="G71" s="1"/>
    </row>
    <row r="72" spans="2:8" x14ac:dyDescent="0.2">
      <c r="D72" s="14"/>
      <c r="G72" s="1"/>
    </row>
    <row r="73" spans="2:8" x14ac:dyDescent="0.2">
      <c r="D73" s="14"/>
    </row>
    <row r="74" spans="2:8" x14ac:dyDescent="0.2">
      <c r="D74" s="14"/>
    </row>
  </sheetData>
  <phoneticPr fontId="0" type="noConversion"/>
  <pageMargins left="0.78749999999999998" right="0.78749999999999998" top="0.59097222222222223" bottom="0.78749999999999998" header="0.51181102300000003" footer="0.51181102300000003"/>
  <pageSetup paperSize="9" orientation="landscape" r:id="rId1"/>
  <headerFooter alignWithMargins="0">
    <oddFooter>&amp;L&amp;F
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KONS952</vt:lpstr>
      <vt:lpstr>KONS952!Drucktitel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Brandes</dc:creator>
  <cp:lastModifiedBy>Gerd Brandes</cp:lastModifiedBy>
  <cp:lastPrinted>2019-01-08T08:25:31Z</cp:lastPrinted>
  <dcterms:created xsi:type="dcterms:W3CDTF">1996-12-26T13:31:57Z</dcterms:created>
  <dcterms:modified xsi:type="dcterms:W3CDTF">2022-09-20T11:29:50Z</dcterms:modified>
</cp:coreProperties>
</file>