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D50" i="1" l="1"/>
  <c r="C36" i="1"/>
  <c r="C31" i="1"/>
  <c r="C35" i="1"/>
  <c r="C34" i="1"/>
  <c r="C23" i="1"/>
  <c r="C17" i="1"/>
  <c r="C15" i="1"/>
  <c r="C37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<sst xmlns="http://schemas.openxmlformats.org/spreadsheetml/2006/main" count="74" uniqueCount="72">
  <si>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</si>
  <si>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</si>
  <si>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</si>
  <si>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</si>
  <si>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</si>
  <si>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</si>
  <si>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</si>
  <si>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</si>
  <si>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</si>
  <si>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</si>
  <si>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</si>
  <si>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</si>
  <si>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</si>
  <si>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</si>
  <si>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</si>
  <si>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</si>
  <si>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</si>
  <si>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</si>
  <si>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</si>
  <si>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</si>
  <si>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</si>
  <si>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</si>
  <si>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</si>
  <si>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</si>
  <si>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</si>
  <si>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</si>
  <si>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</si>
  <si>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</si>
  <si>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</si>
  <si>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</si>
  <si>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</si>
  <si>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</si>
  <si>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</si>
  <si>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</si>
  <si>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</si>
  <si>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</si>
  <si>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</si>
  <si>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</si>
  <si>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</si>
  <si>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</si>
  <si>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</si>
  <si>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</si>
  <si>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</si>
  <si>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</si>
  <si>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</si>
  <si>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</si>
  <si>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</si>
  <si>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</si>
  <si>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</si>
  <si>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</si>
  <si>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</si>
  <si>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</si>
  <si>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</si>
  <si>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</si>
  <si>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</si>
  <si>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</si>
  <si>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</si>
  <si>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</si>
  <si>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</si>
  <si>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</si>
  <si>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</si>
  <si>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</si>
  <si>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</si>
  <si>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</si>
  <si>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</si>
  <si>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</si>
  <si>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</si>
  <si>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</si>
  <si>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</si>
  <si>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2140, 2785</t>
  </si>
  <si>
    <t>Zinsen u. ähnl. Aufwendungen, Steuern</t>
  </si>
  <si>
    <t>Haushaltsabschluss 2022 / Haushaltsvoranschlag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</si>
</sst>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F6" sqref="F6"/>
    </sheetView>
  </sheetViews>
  <sheetFormatPr baseColWidth="10" defaultColWidth="10" defaultRowHeight="12.75" x14ac:dyDescent="0.2"/>
  <cols>
    <col min="1" max="1" width="9.85546875" style="2" customWidth="1"/>
    <col min="2" max="2" width="32.85546875" style="2" customWidth="1"/>
    <col min="3" max="3" width="17" style="2" customWidth="1"/>
    <col min="4" max="4" width="17.42578125" style="2" customWidth="1"/>
    <col min="5" max="5" width="16.140625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71</v>
      </c>
    </row>
    <row r="4" spans="1:8" x14ac:dyDescent="0.2">
      <c r="B4" s="2" t="s">
        <v>35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2022</v>
      </c>
      <c r="D5" s="4" t="s">
        <v>67</v>
      </c>
      <c r="E5" s="4">
        <v>2022</v>
      </c>
      <c r="F5" s="4">
        <v>2022</v>
      </c>
      <c r="G5" s="4">
        <v>2023</v>
      </c>
      <c r="H5" s="4"/>
    </row>
    <row r="6" spans="1:8" x14ac:dyDescent="0.2">
      <c r="C6" s="21" t="s">
        <v>27</v>
      </c>
      <c r="D6" s="10" t="s">
        <v>28</v>
      </c>
      <c r="E6" s="10" t="s">
        <v>29</v>
      </c>
      <c r="F6" s="22" t="s">
        <v>31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65</v>
      </c>
      <c r="C13" s="14"/>
      <c r="D13" s="17"/>
      <c r="E13" s="18">
        <f>C13-D13</f>
        <v>0</v>
      </c>
    </row>
    <row r="14" spans="1:8" x14ac:dyDescent="0.2">
      <c r="A14" s="2" t="s">
        <v>69</v>
      </c>
      <c r="B14" s="2" t="s">
        <v>70</v>
      </c>
      <c r="C14" s="14"/>
      <c r="D14" s="18"/>
      <c r="E14" s="18">
        <f>C14-D14</f>
        <v>0</v>
      </c>
      <c r="F14" s="25"/>
      <c r="G14" s="11">
        <v>650</v>
      </c>
    </row>
    <row r="15" spans="1:8" x14ac:dyDescent="0.2">
      <c r="A15" s="2" t="s">
        <v>46</v>
      </c>
      <c r="B15" s="2" t="s">
        <v>34</v>
      </c>
      <c r="C15" s="14">
        <f>108738.59+52891.25+375+1920.88+5723.4</f>
        <v>169649.12</v>
      </c>
      <c r="D15" s="18"/>
      <c r="E15" s="18">
        <f>C15-D15</f>
        <v>169649.12</v>
      </c>
      <c r="F15" s="25">
        <v>160</v>
      </c>
      <c r="G15" s="11">
        <v>165000</v>
      </c>
      <c r="H15" s="18"/>
    </row>
    <row r="16" spans="1:8" x14ac:dyDescent="0.2">
      <c r="A16" s="2" t="s">
        <v>59</v>
      </c>
      <c r="B16" s="2" t="s">
        <v>5</v>
      </c>
      <c r="C16" s="14">
        <v>22218.66</v>
      </c>
      <c r="D16" s="18">
        <v>10631.23</v>
      </c>
      <c r="E16" s="18">
        <f t="shared" ref="E16:E37" si="0">C16-D16</f>
        <v>11587.43</v>
      </c>
      <c r="F16" s="25">
        <v>7</v>
      </c>
      <c r="G16" s="11">
        <v>12000</v>
      </c>
      <c r="H16" s="18"/>
    </row>
    <row r="17" spans="1:8" x14ac:dyDescent="0.2">
      <c r="A17" s="2" t="s">
        <v>48</v>
      </c>
      <c r="B17" s="2" t="s">
        <v>26</v>
      </c>
      <c r="C17" s="14">
        <f>7099.71+718.46+91.45</f>
        <v>7909.62</v>
      </c>
      <c r="D17" s="18"/>
      <c r="E17" s="18">
        <f t="shared" si="0"/>
        <v>7909.62</v>
      </c>
      <c r="F17" s="25">
        <v>7</v>
      </c>
      <c r="G17" s="11">
        <v>8000</v>
      </c>
      <c r="H17" s="18"/>
    </row>
    <row r="18" spans="1:8" x14ac:dyDescent="0.2">
      <c r="A18" s="2">
        <v>4360</v>
      </c>
      <c r="B18" s="2" t="s">
        <v>12</v>
      </c>
      <c r="C18" s="14">
        <v>2174.06</v>
      </c>
      <c r="D18" s="18"/>
      <c r="E18" s="18">
        <f t="shared" si="0"/>
        <v>2174.06</v>
      </c>
      <c r="F18" s="25">
        <v>2.2000000000000002</v>
      </c>
      <c r="G18" s="11">
        <v>2200</v>
      </c>
      <c r="H18" s="18"/>
    </row>
    <row r="19" spans="1:8" x14ac:dyDescent="0.2">
      <c r="A19" s="2">
        <v>4380</v>
      </c>
      <c r="B19" s="2" t="s">
        <v>30</v>
      </c>
      <c r="C19" s="14">
        <v>297.94</v>
      </c>
      <c r="D19" s="18"/>
      <c r="E19" s="18">
        <f t="shared" si="0"/>
        <v>297.94</v>
      </c>
      <c r="F19" s="25"/>
      <c r="G19" s="11">
        <v>500</v>
      </c>
      <c r="H19" s="18"/>
    </row>
    <row r="20" spans="1:8" x14ac:dyDescent="0.2">
      <c r="A20" s="2" t="s">
        <v>49</v>
      </c>
      <c r="B20" s="2" t="s">
        <v>7</v>
      </c>
      <c r="C20" s="14"/>
      <c r="D20" s="18"/>
      <c r="E20" s="18">
        <f t="shared" si="0"/>
        <v>0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15550.65</v>
      </c>
      <c r="D21" s="18"/>
      <c r="E21" s="18">
        <f t="shared" si="0"/>
        <v>15550.65</v>
      </c>
      <c r="F21" s="25">
        <v>13</v>
      </c>
      <c r="G21" s="11">
        <v>17500</v>
      </c>
      <c r="H21" s="18"/>
    </row>
    <row r="22" spans="1:8" x14ac:dyDescent="0.2">
      <c r="A22" s="2">
        <v>4630</v>
      </c>
      <c r="B22" s="2" t="s">
        <v>50</v>
      </c>
      <c r="C22" s="14">
        <v>1469</v>
      </c>
      <c r="D22" s="18"/>
      <c r="E22" s="18">
        <f t="shared" si="0"/>
        <v>1469</v>
      </c>
      <c r="F22" s="25"/>
      <c r="G22" s="11">
        <v>1500</v>
      </c>
      <c r="H22" s="18"/>
    </row>
    <row r="23" spans="1:8" x14ac:dyDescent="0.2">
      <c r="A23" s="2" t="s">
        <v>51</v>
      </c>
      <c r="B23" s="2" t="s">
        <v>8</v>
      </c>
      <c r="C23" s="14">
        <f>7751.95+5279.8</f>
        <v>13031.75</v>
      </c>
      <c r="D23" s="18"/>
      <c r="E23" s="18">
        <f t="shared" si="0"/>
        <v>13031.75</v>
      </c>
      <c r="F23" s="25">
        <v>14</v>
      </c>
      <c r="G23" s="11">
        <v>13000</v>
      </c>
      <c r="H23" s="18"/>
    </row>
    <row r="24" spans="1:8" x14ac:dyDescent="0.2">
      <c r="A24" s="2">
        <v>4640</v>
      </c>
      <c r="B24" s="2" t="s">
        <v>10</v>
      </c>
      <c r="C24" s="14">
        <v>1178.51</v>
      </c>
      <c r="D24" s="18"/>
      <c r="E24" s="18">
        <f t="shared" si="0"/>
        <v>1178.51</v>
      </c>
      <c r="F24" s="25"/>
      <c r="G24" s="11"/>
      <c r="H24" s="18"/>
    </row>
    <row r="25" spans="1:8" x14ac:dyDescent="0.2">
      <c r="A25" s="2">
        <v>4650</v>
      </c>
      <c r="B25" s="2" t="s">
        <v>52</v>
      </c>
      <c r="C25" s="14">
        <v>8678.5300000000007</v>
      </c>
      <c r="D25" s="18"/>
      <c r="E25" s="18">
        <f t="shared" si="0"/>
        <v>8678.5300000000007</v>
      </c>
      <c r="F25" s="25">
        <v>9</v>
      </c>
      <c r="G25" s="11"/>
      <c r="H25" s="18"/>
    </row>
    <row r="26" spans="1:8" x14ac:dyDescent="0.2">
      <c r="A26" s="2">
        <v>4665</v>
      </c>
      <c r="B26" s="2" t="s">
        <v>47</v>
      </c>
      <c r="C26" s="14">
        <v>6046.11</v>
      </c>
      <c r="D26" s="18"/>
      <c r="E26" s="18">
        <f>C26-D26</f>
        <v>6046.11</v>
      </c>
      <c r="F26" s="25"/>
      <c r="G26" s="11"/>
      <c r="H26" s="18"/>
    </row>
    <row r="27" spans="1:8" x14ac:dyDescent="0.2">
      <c r="A27" s="2">
        <v>4666</v>
      </c>
      <c r="B27" s="2" t="s">
        <v>53</v>
      </c>
      <c r="C27" s="14"/>
      <c r="D27" s="18"/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/>
      <c r="D28" s="18"/>
      <c r="E28" s="18">
        <f t="shared" si="0"/>
        <v>0</v>
      </c>
      <c r="F28" s="25"/>
      <c r="G28" s="11">
        <v>1000</v>
      </c>
      <c r="H28" s="18"/>
    </row>
    <row r="29" spans="1:8" x14ac:dyDescent="0.2">
      <c r="A29" s="2" t="s">
        <v>54</v>
      </c>
      <c r="B29" s="2" t="s">
        <v>55</v>
      </c>
      <c r="C29" s="14">
        <v>5238.8500000000004</v>
      </c>
      <c r="D29" s="18"/>
      <c r="E29" s="18">
        <f t="shared" si="0"/>
        <v>5238.8500000000004</v>
      </c>
      <c r="F29" s="25">
        <v>3.5</v>
      </c>
      <c r="G29" s="11">
        <v>5500</v>
      </c>
      <c r="H29" s="18"/>
    </row>
    <row r="30" spans="1:8" x14ac:dyDescent="0.2">
      <c r="A30" s="2">
        <v>4800</v>
      </c>
      <c r="B30" s="2" t="s">
        <v>6</v>
      </c>
      <c r="C30" s="14">
        <v>310.99</v>
      </c>
      <c r="D30" s="18"/>
      <c r="E30" s="18">
        <f t="shared" si="0"/>
        <v>310.99</v>
      </c>
      <c r="F30" s="25">
        <v>1</v>
      </c>
      <c r="G30" s="11">
        <v>500</v>
      </c>
      <c r="H30" s="18"/>
    </row>
    <row r="31" spans="1:8" x14ac:dyDescent="0.2">
      <c r="A31" s="2" t="s">
        <v>56</v>
      </c>
      <c r="B31" s="2" t="s">
        <v>39</v>
      </c>
      <c r="C31" s="14">
        <f>4011.96+555.7+2282.75+2216.27</f>
        <v>9066.68</v>
      </c>
      <c r="D31" s="18"/>
      <c r="E31" s="18">
        <f t="shared" si="0"/>
        <v>9066.68</v>
      </c>
      <c r="F31" s="25">
        <v>8.5</v>
      </c>
      <c r="G31" s="11">
        <v>9000</v>
      </c>
      <c r="H31" s="18"/>
    </row>
    <row r="32" spans="1:8" x14ac:dyDescent="0.2">
      <c r="A32" s="2">
        <v>4940</v>
      </c>
      <c r="B32" s="2" t="s">
        <v>32</v>
      </c>
      <c r="C32" s="14">
        <v>749.95</v>
      </c>
      <c r="D32" s="18"/>
      <c r="E32" s="18">
        <f t="shared" si="0"/>
        <v>749.95</v>
      </c>
      <c r="F32" s="25">
        <v>0.8</v>
      </c>
      <c r="G32" s="11">
        <v>500</v>
      </c>
      <c r="H32" s="18"/>
    </row>
    <row r="33" spans="1:9" x14ac:dyDescent="0.2">
      <c r="A33" s="2">
        <v>4950</v>
      </c>
      <c r="B33" s="2" t="s">
        <v>64</v>
      </c>
      <c r="C33" s="14"/>
      <c r="D33" s="18"/>
      <c r="E33" s="18">
        <f t="shared" si="0"/>
        <v>0</v>
      </c>
      <c r="F33" s="25"/>
      <c r="G33" s="11"/>
      <c r="H33" s="18"/>
    </row>
    <row r="34" spans="1:9" x14ac:dyDescent="0.2">
      <c r="A34" s="2" t="s">
        <v>57</v>
      </c>
      <c r="B34" s="2" t="s">
        <v>36</v>
      </c>
      <c r="C34" s="14">
        <f>53631.67+835.4</f>
        <v>54467.07</v>
      </c>
      <c r="D34" s="18"/>
      <c r="E34" s="18">
        <f t="shared" si="0"/>
        <v>54467.07</v>
      </c>
      <c r="F34" s="25">
        <v>50</v>
      </c>
      <c r="G34" s="11">
        <v>55000</v>
      </c>
      <c r="H34" s="18"/>
    </row>
    <row r="35" spans="1:9" x14ac:dyDescent="0.2">
      <c r="A35" s="2" t="s">
        <v>58</v>
      </c>
      <c r="B35" s="2" t="s">
        <v>25</v>
      </c>
      <c r="C35" s="14">
        <f>1273.92+1835.76</f>
        <v>3109.6800000000003</v>
      </c>
      <c r="D35" s="18"/>
      <c r="E35" s="18">
        <f t="shared" si="0"/>
        <v>3109.6800000000003</v>
      </c>
      <c r="F35" s="25">
        <v>2</v>
      </c>
      <c r="G35" s="11">
        <v>3500</v>
      </c>
      <c r="H35" s="18"/>
    </row>
    <row r="36" spans="1:9" x14ac:dyDescent="0.2">
      <c r="A36" s="33" t="s">
        <v>68</v>
      </c>
      <c r="B36" s="2" t="s">
        <v>21</v>
      </c>
      <c r="C36" s="14">
        <f>677.3+2599.22</f>
        <v>3276.5199999999995</v>
      </c>
      <c r="D36" s="18"/>
      <c r="E36" s="18">
        <f t="shared" si="0"/>
        <v>3276.5199999999995</v>
      </c>
      <c r="F36" s="25">
        <v>0.7</v>
      </c>
      <c r="G36" s="11">
        <v>1000</v>
      </c>
      <c r="H36" s="18"/>
    </row>
    <row r="37" spans="1:9" x14ac:dyDescent="0.2">
      <c r="A37" s="2" t="s">
        <v>61</v>
      </c>
      <c r="B37" s="2" t="s">
        <v>11</v>
      </c>
      <c r="C37" s="14">
        <f>3697.36+6179.51+383</f>
        <v>10259.870000000001</v>
      </c>
      <c r="D37" s="18"/>
      <c r="E37" s="18">
        <f t="shared" si="0"/>
        <v>10259.870000000001</v>
      </c>
      <c r="F37" s="25">
        <v>8</v>
      </c>
      <c r="G37" s="11">
        <v>5000</v>
      </c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62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334683.56</v>
      </c>
      <c r="D40" s="20">
        <f>SUM(D13:D39)</f>
        <v>10631.23</v>
      </c>
      <c r="E40" s="20">
        <f>SUM(E14:E39)</f>
        <v>324052.32999999996</v>
      </c>
      <c r="F40" s="26">
        <f>SUM(F14:F39)</f>
        <v>286.7</v>
      </c>
      <c r="G40" s="13">
        <f>SUM(G14:G39)</f>
        <v>301350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175071.73</v>
      </c>
      <c r="D45" s="18"/>
      <c r="E45" s="18">
        <f>C45-D45</f>
        <v>175071.73</v>
      </c>
      <c r="F45" s="25">
        <v>175</v>
      </c>
      <c r="G45" s="11">
        <v>195000</v>
      </c>
      <c r="H45" s="18"/>
    </row>
    <row r="46" spans="1:9" x14ac:dyDescent="0.2">
      <c r="A46" s="2">
        <v>8200</v>
      </c>
      <c r="B46" s="2" t="s">
        <v>15</v>
      </c>
      <c r="C46" s="14">
        <v>2230</v>
      </c>
      <c r="D46" s="18"/>
      <c r="E46" s="18">
        <f t="shared" ref="E46:E62" si="1">C46-D46</f>
        <v>2230</v>
      </c>
      <c r="F46" s="25">
        <v>1.2</v>
      </c>
      <c r="G46" s="11">
        <v>2500</v>
      </c>
      <c r="H46" s="18"/>
    </row>
    <row r="47" spans="1:9" x14ac:dyDescent="0.2">
      <c r="A47" s="2">
        <v>8300</v>
      </c>
      <c r="B47" s="2" t="s">
        <v>16</v>
      </c>
      <c r="C47" s="14"/>
      <c r="D47" s="18"/>
      <c r="E47" s="18">
        <f t="shared" si="1"/>
        <v>0</v>
      </c>
      <c r="F47" s="25"/>
      <c r="G47" s="11">
        <v>4000</v>
      </c>
      <c r="H47" s="18"/>
    </row>
    <row r="48" spans="1:9" x14ac:dyDescent="0.2">
      <c r="A48" s="2">
        <v>8350</v>
      </c>
      <c r="B48" s="2" t="s">
        <v>40</v>
      </c>
      <c r="C48" s="14"/>
      <c r="D48" s="18"/>
      <c r="E48" s="18">
        <f t="shared" si="1"/>
        <v>0</v>
      </c>
      <c r="F48" s="25"/>
      <c r="G48" s="11"/>
      <c r="H48" s="18"/>
    </row>
    <row r="49" spans="1:8" x14ac:dyDescent="0.2">
      <c r="A49" s="2">
        <v>8340</v>
      </c>
      <c r="B49" s="2" t="s">
        <v>18</v>
      </c>
      <c r="C49" s="14"/>
      <c r="D49" s="24"/>
      <c r="E49" s="18">
        <f t="shared" si="1"/>
        <v>0</v>
      </c>
      <c r="F49" s="25"/>
      <c r="G49" s="11"/>
      <c r="H49" s="18"/>
    </row>
    <row r="50" spans="1:8" x14ac:dyDescent="0.2">
      <c r="A50" s="2">
        <v>8405</v>
      </c>
      <c r="B50" s="2" t="s">
        <v>42</v>
      </c>
      <c r="C50" s="14">
        <v>10631.23</v>
      </c>
      <c r="D50" s="24">
        <f>C50</f>
        <v>10631.23</v>
      </c>
      <c r="E50" s="18">
        <f t="shared" si="1"/>
        <v>0</v>
      </c>
      <c r="F50" s="25"/>
      <c r="G50" s="11"/>
      <c r="H50" s="18"/>
    </row>
    <row r="51" spans="1:8" x14ac:dyDescent="0.2">
      <c r="A51" s="2">
        <v>8410</v>
      </c>
      <c r="B51" s="2" t="s">
        <v>44</v>
      </c>
      <c r="C51" s="14">
        <v>280</v>
      </c>
      <c r="D51" s="24"/>
      <c r="E51" s="18">
        <f>C51-D51</f>
        <v>280</v>
      </c>
      <c r="F51" s="25"/>
      <c r="G51" s="11"/>
      <c r="H51" s="18"/>
    </row>
    <row r="52" spans="1:8" x14ac:dyDescent="0.2">
      <c r="A52" s="2">
        <v>8415</v>
      </c>
      <c r="B52" s="2" t="s">
        <v>43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2202.39</v>
      </c>
      <c r="D53" s="18"/>
      <c r="E53" s="18">
        <f t="shared" si="1"/>
        <v>2202.39</v>
      </c>
      <c r="F53" s="25">
        <v>2</v>
      </c>
      <c r="G53" s="11">
        <v>2500</v>
      </c>
      <c r="H53" s="18"/>
    </row>
    <row r="54" spans="1:8" x14ac:dyDescent="0.2">
      <c r="A54" s="2">
        <v>8430</v>
      </c>
      <c r="B54" s="2" t="s">
        <v>20</v>
      </c>
      <c r="C54" s="14">
        <v>8</v>
      </c>
      <c r="D54" s="18"/>
      <c r="E54" s="18">
        <f t="shared" si="1"/>
        <v>8</v>
      </c>
      <c r="F54" s="25"/>
      <c r="G54" s="11">
        <v>1000</v>
      </c>
      <c r="H54" s="18"/>
    </row>
    <row r="55" spans="1:8" x14ac:dyDescent="0.2">
      <c r="A55" s="2">
        <v>8435</v>
      </c>
      <c r="B55" s="2" t="s">
        <v>38</v>
      </c>
      <c r="C55" s="14"/>
      <c r="D55" s="18"/>
      <c r="E55" s="18">
        <f t="shared" si="1"/>
        <v>0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85648.06</v>
      </c>
      <c r="D56" s="18"/>
      <c r="E56" s="18">
        <f t="shared" si="1"/>
        <v>85648.06</v>
      </c>
      <c r="F56" s="25">
        <v>70</v>
      </c>
      <c r="G56" s="11">
        <v>85000</v>
      </c>
      <c r="H56" s="18"/>
    </row>
    <row r="57" spans="1:8" x14ac:dyDescent="0.2">
      <c r="A57" s="2">
        <v>8590</v>
      </c>
      <c r="B57" s="2" t="s">
        <v>60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45</v>
      </c>
      <c r="B58" s="2" t="s">
        <v>33</v>
      </c>
      <c r="C58" s="14">
        <v>5314.46</v>
      </c>
      <c r="D58" s="18"/>
      <c r="E58" s="18">
        <f t="shared" si="1"/>
        <v>5314.46</v>
      </c>
      <c r="F58" s="25">
        <v>3.5</v>
      </c>
      <c r="G58" s="11"/>
      <c r="H58" s="18"/>
    </row>
    <row r="59" spans="1:8" x14ac:dyDescent="0.2">
      <c r="A59" s="2">
        <v>8600</v>
      </c>
      <c r="B59" s="2" t="s">
        <v>41</v>
      </c>
      <c r="C59" s="14"/>
      <c r="D59" s="18"/>
      <c r="E59" s="18">
        <f t="shared" si="1"/>
        <v>0</v>
      </c>
      <c r="F59" s="25">
        <v>0.3</v>
      </c>
      <c r="G59" s="11">
        <v>1000</v>
      </c>
      <c r="H59" s="18"/>
    </row>
    <row r="60" spans="1:8" x14ac:dyDescent="0.2">
      <c r="A60" s="2">
        <v>8650</v>
      </c>
      <c r="B60" s="2" t="s">
        <v>17</v>
      </c>
      <c r="C60" s="14">
        <v>6</v>
      </c>
      <c r="D60" s="18"/>
      <c r="E60" s="18">
        <f t="shared" si="1"/>
        <v>6</v>
      </c>
      <c r="F60" s="25"/>
      <c r="G60" s="11"/>
      <c r="H60" s="18"/>
    </row>
    <row r="61" spans="1:8" x14ac:dyDescent="0.2">
      <c r="A61" s="2">
        <v>2500</v>
      </c>
      <c r="B61" s="2" t="s">
        <v>66</v>
      </c>
      <c r="C61" s="14"/>
      <c r="D61" s="18"/>
      <c r="E61" s="18">
        <f t="shared" si="1"/>
        <v>0</v>
      </c>
      <c r="F61" s="25"/>
      <c r="G61" s="11"/>
      <c r="H61" s="18"/>
    </row>
    <row r="62" spans="1:8" x14ac:dyDescent="0.2">
      <c r="A62" s="2">
        <v>2742</v>
      </c>
      <c r="B62" s="2" t="s">
        <v>63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281391.87000000005</v>
      </c>
      <c r="D64" s="20">
        <f>SUM(D45:D61)</f>
        <v>10631.23</v>
      </c>
      <c r="E64" s="20">
        <f>SUM(E45:E62)</f>
        <v>270760.64000000007</v>
      </c>
      <c r="F64" s="26">
        <f>SUM(F45:F60)</f>
        <v>252</v>
      </c>
      <c r="G64" s="13">
        <f>SUM(G45:G60)</f>
        <v>291000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37</v>
      </c>
      <c r="C66" s="27">
        <f>C64-C40</f>
        <v>-53291.689999999944</v>
      </c>
      <c r="D66" s="28">
        <f>D64-D40</f>
        <v>0</v>
      </c>
      <c r="E66" s="28">
        <f>E64-E40</f>
        <v>-53291.689999999886</v>
      </c>
      <c r="F66" s="29">
        <f>F64-F40</f>
        <v>-34.699999999999989</v>
      </c>
      <c r="G66" s="30">
        <f>G64-G40</f>
        <v>-10350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C71" s="24"/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Gerd Brandes</cp:lastModifiedBy>
  <cp:lastPrinted>2023-02-01T17:01:00Z</cp:lastPrinted>
  <dcterms:created xsi:type="dcterms:W3CDTF">1996-12-26T13:31:57Z</dcterms:created>
  <dcterms:modified xsi:type="dcterms:W3CDTF">2023-02-15T17:30:19Z</dcterms:modified>
</cp:coreProperties>
</file>